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HO 2025-2026\CHO-D\KK CHO-D\"/>
    </mc:Choice>
  </mc:AlternateContent>
  <bookViews>
    <workbookView xWindow="0" yWindow="0" windowWidth="22992" windowHeight="9036"/>
  </bookViews>
  <sheets>
    <sheet name="VL KK ChO" sheetId="1" r:id="rId1"/>
  </sheets>
  <calcPr calcId="162913"/>
</workbook>
</file>

<file path=xl/calcChain.xml><?xml version="1.0" encoding="utf-8"?>
<calcChain xmlns="http://schemas.openxmlformats.org/spreadsheetml/2006/main">
  <c r="I24" i="1" l="1"/>
  <c r="I25" i="1"/>
  <c r="I28" i="1"/>
  <c r="I22" i="1"/>
  <c r="I26" i="1"/>
  <c r="I18" i="1"/>
  <c r="N25" i="1" l="1"/>
  <c r="N28" i="1"/>
  <c r="O28" i="1"/>
  <c r="P28" i="1"/>
  <c r="N9" i="1"/>
  <c r="N22" i="1"/>
  <c r="N26" i="1"/>
  <c r="O26" i="1" s="1"/>
  <c r="P26" i="1" s="1"/>
  <c r="N18" i="1"/>
  <c r="O18" i="1" s="1"/>
  <c r="P18" i="1" s="1"/>
  <c r="N20" i="1"/>
  <c r="N8" i="1"/>
  <c r="N14" i="1"/>
  <c r="N13" i="1"/>
  <c r="N19" i="1"/>
  <c r="N10" i="1"/>
  <c r="N21" i="1"/>
  <c r="O21" i="1" s="1"/>
  <c r="P21" i="1" s="1"/>
  <c r="N29" i="1"/>
  <c r="N16" i="1"/>
  <c r="N11" i="1"/>
  <c r="N17" i="1"/>
  <c r="N23" i="1"/>
  <c r="N12" i="1"/>
  <c r="N15" i="1"/>
  <c r="N27" i="1"/>
  <c r="O25" i="1"/>
  <c r="P25" i="1" s="1"/>
  <c r="I9" i="1"/>
  <c r="O9" i="1" s="1"/>
  <c r="P9" i="1" s="1"/>
  <c r="O22" i="1"/>
  <c r="P22" i="1" s="1"/>
  <c r="I20" i="1"/>
  <c r="O20" i="1" s="1"/>
  <c r="P20" i="1" s="1"/>
  <c r="I8" i="1"/>
  <c r="I14" i="1"/>
  <c r="I13" i="1"/>
  <c r="I19" i="1"/>
  <c r="O19" i="1" s="1"/>
  <c r="P19" i="1" s="1"/>
  <c r="I10" i="1"/>
  <c r="I21" i="1"/>
  <c r="I29" i="1"/>
  <c r="I16" i="1"/>
  <c r="O16" i="1" s="1"/>
  <c r="P16" i="1" s="1"/>
  <c r="I11" i="1"/>
  <c r="I17" i="1"/>
  <c r="I23" i="1"/>
  <c r="I12" i="1"/>
  <c r="I15" i="1"/>
  <c r="O15" i="1" s="1"/>
  <c r="P15" i="1" s="1"/>
  <c r="I27" i="1"/>
  <c r="O27" i="1" s="1"/>
  <c r="P27" i="1" s="1"/>
  <c r="H30" i="1"/>
  <c r="H31" i="1" s="1"/>
  <c r="G30" i="1"/>
  <c r="G31" i="1" s="1"/>
  <c r="F30" i="1"/>
  <c r="F31" i="1" s="1"/>
  <c r="K30" i="1"/>
  <c r="K31" i="1" s="1"/>
  <c r="L30" i="1"/>
  <c r="L31" i="1" s="1"/>
  <c r="M30" i="1"/>
  <c r="M31" i="1" s="1"/>
  <c r="I7" i="1"/>
  <c r="O7" i="1" s="1"/>
  <c r="J30" i="1"/>
  <c r="J31" i="1" s="1"/>
  <c r="N24" i="1"/>
  <c r="O24" i="1" s="1"/>
  <c r="N7" i="1"/>
  <c r="O10" i="1" l="1"/>
  <c r="P10" i="1" s="1"/>
  <c r="O8" i="1"/>
  <c r="P8" i="1" s="1"/>
  <c r="O12" i="1"/>
  <c r="P12" i="1" s="1"/>
  <c r="O11" i="1"/>
  <c r="P11" i="1" s="1"/>
  <c r="O17" i="1"/>
  <c r="P17" i="1" s="1"/>
  <c r="O14" i="1"/>
  <c r="P14" i="1" s="1"/>
  <c r="O13" i="1"/>
  <c r="P13" i="1" s="1"/>
  <c r="O23" i="1"/>
  <c r="P23" i="1" s="1"/>
  <c r="O29" i="1"/>
  <c r="P29" i="1" s="1"/>
  <c r="N30" i="1"/>
  <c r="N31" i="1" s="1"/>
  <c r="I30" i="1"/>
  <c r="I31" i="1" s="1"/>
  <c r="P24" i="1"/>
  <c r="O30" i="1" l="1"/>
  <c r="O31" i="1" s="1"/>
</calcChain>
</file>

<file path=xl/comments1.xml><?xml version="1.0" encoding="utf-8"?>
<comments xmlns="http://schemas.openxmlformats.org/spreadsheetml/2006/main">
  <authors>
    <author>bursova</author>
  </authors>
  <commentList>
    <comment ref="F5" authorId="0" shapeId="0">
      <text>
        <r>
          <rPr>
            <sz val="8"/>
            <color indexed="81"/>
            <rFont val="Tahoma"/>
            <family val="2"/>
            <charset val="238"/>
          </rPr>
          <t>číslo úlohy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7" authorId="0" shapeId="0">
      <text>
        <r>
          <rPr>
            <sz val="8"/>
            <color indexed="81"/>
            <rFont val="Tahoma"/>
            <family val="2"/>
            <charset val="238"/>
          </rPr>
          <t xml:space="preserve">max. počet bodov (b), ktorý možno za danú úlohu získať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<sst xmlns="http://schemas.openxmlformats.org/spreadsheetml/2006/main" count="119" uniqueCount="107">
  <si>
    <t>Teória</t>
  </si>
  <si>
    <t>spolu</t>
  </si>
  <si>
    <t>Ú R</t>
  </si>
  <si>
    <t>Pripravoval(a)</t>
  </si>
  <si>
    <t>Priemerný bodový zisk</t>
  </si>
  <si>
    <t>Poradie</t>
  </si>
  <si>
    <t>Teoretické úlohy</t>
  </si>
  <si>
    <t>Praktické úlohy</t>
  </si>
  <si>
    <t>Názov a adresa školy</t>
  </si>
  <si>
    <r>
      <t xml:space="preserve"> min. </t>
    </r>
    <r>
      <rPr>
        <sz val="10"/>
        <rFont val="Arial CE"/>
        <charset val="238"/>
      </rPr>
      <t>40%</t>
    </r>
  </si>
  <si>
    <t>Štart. číslo</t>
  </si>
  <si>
    <t>úspešnosť v %</t>
  </si>
  <si>
    <t>Výsledková listina krajského kola Chemickej olympiády</t>
  </si>
  <si>
    <t>Úloha 2</t>
  </si>
  <si>
    <t>Úloha 1</t>
  </si>
  <si>
    <t>Úloha 3</t>
  </si>
  <si>
    <t>Prax spolu</t>
  </si>
  <si>
    <t>Celkom body</t>
  </si>
  <si>
    <t>Predseda KK CHO:</t>
  </si>
  <si>
    <t>(úsp. riešiteľ)</t>
  </si>
  <si>
    <t>Kontakt - e-mail</t>
  </si>
  <si>
    <t>Realizácia</t>
  </si>
  <si>
    <t>Pozorovanie a otázky</t>
  </si>
  <si>
    <t>62. ročník, školský rok 2025/2026, kategória D</t>
  </si>
  <si>
    <r>
      <rPr>
        <b/>
        <sz val="12"/>
        <color indexed="10"/>
        <rFont val="Arial CE"/>
        <charset val="238"/>
      </rPr>
      <t>Trenčiansky</t>
    </r>
    <r>
      <rPr>
        <b/>
        <sz val="12"/>
        <rFont val="Arial CE"/>
        <charset val="238"/>
      </rPr>
      <t xml:space="preserve"> kraj, </t>
    </r>
    <r>
      <rPr>
        <b/>
        <sz val="12"/>
        <color indexed="56"/>
        <rFont val="Arial CE"/>
        <charset val="238"/>
      </rPr>
      <t>SOŠ Nováky, 23.4.2026</t>
    </r>
  </si>
  <si>
    <t>Ježík Adam</t>
  </si>
  <si>
    <t>Braunová Aneta</t>
  </si>
  <si>
    <t>Gajdoš Matúš</t>
  </si>
  <si>
    <t>Batuna Matej</t>
  </si>
  <si>
    <t>Kováč Šimon</t>
  </si>
  <si>
    <t>Žáková Ella</t>
  </si>
  <si>
    <t>Mojtová Mia</t>
  </si>
  <si>
    <t>Gurín Nikolas</t>
  </si>
  <si>
    <t>Mercek Kristián</t>
  </si>
  <si>
    <t>Paprčka Oliver</t>
  </si>
  <si>
    <t>Chen Nien - Jou</t>
  </si>
  <si>
    <t>Trnovcová Sára</t>
  </si>
  <si>
    <t>Brázdil Kamil</t>
  </si>
  <si>
    <t>Staňo Samuel</t>
  </si>
  <si>
    <t>Kulichová Karolína</t>
  </si>
  <si>
    <t>Macová Viktória Ema</t>
  </si>
  <si>
    <t>Samuhel Jakub</t>
  </si>
  <si>
    <t xml:space="preserve">Lagin Tomáš </t>
  </si>
  <si>
    <t>Šimka Adam</t>
  </si>
  <si>
    <t>Kolumberová Magdaléna</t>
  </si>
  <si>
    <t>Bartovičová Barbora</t>
  </si>
  <si>
    <t>Kučmínová Larissa</t>
  </si>
  <si>
    <t>Priezvisko, meno</t>
  </si>
  <si>
    <t>aneta1438@gmail.com</t>
  </si>
  <si>
    <t>matusgajds@gmail.com</t>
  </si>
  <si>
    <t>batuna.matej@gmail.com</t>
  </si>
  <si>
    <t>skovac1015@gmail.com</t>
  </si>
  <si>
    <t>zakova.ella22@gmail.com</t>
  </si>
  <si>
    <t>mia.mojtova@gmail.com</t>
  </si>
  <si>
    <t>nikogur21@gmail.com</t>
  </si>
  <si>
    <t>kikofrifri@gmail.com</t>
  </si>
  <si>
    <t>oliver.paprcka@gmail.com</t>
  </si>
  <si>
    <t>bananachen56@gmail.com</t>
  </si>
  <si>
    <t>sara.trnovcova.4@gmail.com</t>
  </si>
  <si>
    <t>brazdil.kamil@gmail.com</t>
  </si>
  <si>
    <t>stanova.stanova@gmail.com</t>
  </si>
  <si>
    <t>krlnkulichova@gmail.com</t>
  </si>
  <si>
    <t>vempam@centrum.sk</t>
  </si>
  <si>
    <t>samuhel.jakub@gmail.com</t>
  </si>
  <si>
    <t>lagintomas1@gmail.com</t>
  </si>
  <si>
    <t>adamsimka605@gmail.com</t>
  </si>
  <si>
    <t>magdalena.kolumberova@gmail.com</t>
  </si>
  <si>
    <t>bartovicova.barbora12@gmail.com</t>
  </si>
  <si>
    <t>larissakucminova@gmail.com</t>
  </si>
  <si>
    <t>Gymnázium Ľudovíta Štúra, Trenčín</t>
  </si>
  <si>
    <t>Gymnázium, Púchov</t>
  </si>
  <si>
    <t>ZŠ, Slovenských partizánov 1133/53, Považská Bystrica</t>
  </si>
  <si>
    <t>ZŠ, J. A. Komenského 1290/1, Bánovce nad Bebravou</t>
  </si>
  <si>
    <t>ZŠ s MŠ, Malonecpalská ulica 206/37, Prievidza</t>
  </si>
  <si>
    <t>ZŠ, Ulica energetikov 242/39, Prievidza</t>
  </si>
  <si>
    <t>ZŠ, Medňanská 514/5, Ilava</t>
  </si>
  <si>
    <t>ZŠ, Trenčianske Jastrabie 115, 913 22</t>
  </si>
  <si>
    <t>ZŠ, Školská 492/15, Nitrianske Rudno</t>
  </si>
  <si>
    <t>Cirkevná ZŠ s MŠ Jána Krstiteľa, Partizánske</t>
  </si>
  <si>
    <t>ZŠ E. Schreibera, Schreiberova 372/6, Lednické Rovne</t>
  </si>
  <si>
    <t>ZŠ, Nemocničná 987/2, Považská Bystrica</t>
  </si>
  <si>
    <t>ZŠ, Veľké Uherce 145</t>
  </si>
  <si>
    <t>ZŠ s MŠ, Veľká okružná 1089/19, Partizánske</t>
  </si>
  <si>
    <t>ZŠ, Školská  526/53,  Handlová</t>
  </si>
  <si>
    <t>Gym. M.R.Štefánika, Športová 41, Nové Mesto nad Váhom</t>
  </si>
  <si>
    <t>ZŠ s MŠ, Diviaky nad Nitricou č. 121</t>
  </si>
  <si>
    <t>Gym. D. Tatarku, Školská 234/8, Považská Bystrica</t>
  </si>
  <si>
    <t>Mgr. Alena Belásová</t>
  </si>
  <si>
    <t>Ivana Kyselicová</t>
  </si>
  <si>
    <t>Mgr. Anna Lukačovičová</t>
  </si>
  <si>
    <t>Ing. Tatiana Niklesová</t>
  </si>
  <si>
    <t>Mgr. Jozef Šrámek</t>
  </si>
  <si>
    <t>Mgr. Miriam Kudláčová</t>
  </si>
  <si>
    <t>Mgr.Andrea Škarbalová</t>
  </si>
  <si>
    <t>Mgr. Rebeka Teplanová</t>
  </si>
  <si>
    <t>Ing. Ivana Kupčeková</t>
  </si>
  <si>
    <t>Mgr. Zuzana Bačíková</t>
  </si>
  <si>
    <t>Ing. Emília Ďurajková</t>
  </si>
  <si>
    <t>Ing. Nadežda Vičanová</t>
  </si>
  <si>
    <t>Mgr.Kováčiková</t>
  </si>
  <si>
    <t>Mgr. Marcela Karaková</t>
  </si>
  <si>
    <t>PaedDr. Michaela Zenková</t>
  </si>
  <si>
    <t>Mgr. Tatiana Beňová</t>
  </si>
  <si>
    <t>Mgr. Zuzana Domanická</t>
  </si>
  <si>
    <t>RNDr. Stanislava Búriková, PhD.</t>
  </si>
  <si>
    <t>PaedDr. Miroslav Kozák</t>
  </si>
  <si>
    <t>jezikadam@gmail.com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</si>
</sst>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sz val="8"/>
      <color indexed="81"/>
      <name val="Tahoma"/>
      <family val="2"/>
      <charset val="238"/>
    </font>
    <font>
      <b/>
      <sz val="14"/>
      <name val="Arial CE"/>
      <charset val="238"/>
    </font>
    <font>
      <b/>
      <sz val="12"/>
      <color indexed="10"/>
      <name val="Arial CE"/>
      <charset val="238"/>
    </font>
    <font>
      <b/>
      <sz val="12"/>
      <color indexed="56"/>
      <name val="Arial CE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4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7" fillId="0" borderId="3" xfId="0" applyNumberFormat="1" applyFont="1" applyBorder="1" applyAlignment="1">
      <alignment horizontal="center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0" fillId="0" borderId="0" xfId="0" applyFont="1" applyAlignment="1"/>
    <xf numFmtId="0" fontId="8" fillId="0" borderId="0" xfId="0" applyFont="1" applyAlignment="1"/>
    <xf numFmtId="0" fontId="0" fillId="0" borderId="0" xfId="0" applyFont="1" applyBorder="1" applyAlignment="1">
      <alignment horizontal="left"/>
    </xf>
    <xf numFmtId="0" fontId="6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2" fontId="7" fillId="0" borderId="11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/>
    <xf numFmtId="0" fontId="0" fillId="2" borderId="18" xfId="0" applyFill="1" applyBorder="1"/>
    <xf numFmtId="0" fontId="0" fillId="2" borderId="18" xfId="0" applyFont="1" applyFill="1" applyBorder="1"/>
    <xf numFmtId="164" fontId="0" fillId="2" borderId="18" xfId="0" applyNumberFormat="1" applyFont="1" applyFill="1" applyBorder="1" applyAlignment="1">
      <alignment horizontal="center" vertical="center"/>
    </xf>
    <xf numFmtId="164" fontId="0" fillId="2" borderId="25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0" fillId="2" borderId="27" xfId="0" applyNumberFormat="1" applyFont="1" applyFill="1" applyBorder="1" applyAlignment="1">
      <alignment horizontal="center" vertical="center"/>
    </xf>
    <xf numFmtId="2" fontId="0" fillId="2" borderId="18" xfId="0" applyNumberFormat="1" applyFont="1" applyFill="1" applyBorder="1" applyAlignment="1">
      <alignment horizontal="center" vertical="center"/>
    </xf>
    <xf numFmtId="2" fontId="6" fillId="2" borderId="31" xfId="0" applyNumberFormat="1" applyFont="1" applyFill="1" applyBorder="1" applyAlignment="1">
      <alignment horizontal="center" vertical="center"/>
    </xf>
    <xf numFmtId="2" fontId="13" fillId="2" borderId="31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2" borderId="19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0" fillId="3" borderId="2" xfId="0" applyFill="1" applyBorder="1"/>
    <xf numFmtId="0" fontId="0" fillId="3" borderId="2" xfId="0" applyFont="1" applyFill="1" applyBorder="1"/>
    <xf numFmtId="164" fontId="0" fillId="3" borderId="2" xfId="0" applyNumberFormat="1" applyFont="1" applyFill="1" applyBorder="1" applyAlignment="1">
      <alignment horizontal="center" vertical="center"/>
    </xf>
    <xf numFmtId="164" fontId="0" fillId="3" borderId="23" xfId="0" applyNumberFormat="1" applyFont="1" applyFill="1" applyBorder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164" fontId="0" fillId="3" borderId="24" xfId="0" applyNumberFormat="1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6" fillId="3" borderId="29" xfId="0" applyNumberFormat="1" applyFont="1" applyFill="1" applyBorder="1" applyAlignment="1">
      <alignment horizontal="center" vertical="center"/>
    </xf>
    <xf numFmtId="2" fontId="13" fillId="3" borderId="29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0" fillId="3" borderId="20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/>
    <xf numFmtId="0" fontId="0" fillId="4" borderId="2" xfId="0" applyFill="1" applyBorder="1"/>
    <xf numFmtId="0" fontId="0" fillId="4" borderId="2" xfId="0" applyFont="1" applyFill="1" applyBorder="1"/>
    <xf numFmtId="164" fontId="0" fillId="4" borderId="2" xfId="0" applyNumberFormat="1" applyFont="1" applyFill="1" applyBorder="1" applyAlignment="1">
      <alignment horizontal="center" vertical="center"/>
    </xf>
    <xf numFmtId="164" fontId="0" fillId="4" borderId="23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0" fillId="4" borderId="24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2" fontId="6" fillId="4" borderId="29" xfId="0" applyNumberFormat="1" applyFont="1" applyFill="1" applyBorder="1" applyAlignment="1">
      <alignment horizontal="center" vertical="center"/>
    </xf>
    <xf numFmtId="2" fontId="13" fillId="4" borderId="29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0" fillId="4" borderId="20" xfId="0" applyFont="1" applyFill="1" applyBorder="1"/>
    <xf numFmtId="0" fontId="0" fillId="4" borderId="2" xfId="1" applyFont="1" applyFill="1" applyBorder="1"/>
    <xf numFmtId="0" fontId="6" fillId="4" borderId="6" xfId="0" applyFont="1" applyFill="1" applyBorder="1" applyAlignment="1">
      <alignment horizontal="center" vertical="center"/>
    </xf>
    <xf numFmtId="0" fontId="0" fillId="4" borderId="2" xfId="0" applyFont="1" applyFill="1" applyBorder="1" applyAlignment="1"/>
    <xf numFmtId="0" fontId="6" fillId="4" borderId="14" xfId="0" applyFont="1" applyFill="1" applyBorder="1" applyAlignment="1">
      <alignment horizontal="center" vertical="center"/>
    </xf>
    <xf numFmtId="0" fontId="6" fillId="4" borderId="21" xfId="0" applyFont="1" applyFill="1" applyBorder="1"/>
    <xf numFmtId="0" fontId="0" fillId="4" borderId="21" xfId="0" applyFill="1" applyBorder="1"/>
    <xf numFmtId="0" fontId="0" fillId="4" borderId="21" xfId="0" applyFont="1" applyFill="1" applyBorder="1"/>
    <xf numFmtId="164" fontId="0" fillId="4" borderId="21" xfId="0" applyNumberFormat="1" applyFont="1" applyFill="1" applyBorder="1" applyAlignment="1">
      <alignment horizontal="center" vertical="center"/>
    </xf>
    <xf numFmtId="164" fontId="0" fillId="4" borderId="26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164" fontId="0" fillId="4" borderId="28" xfId="0" applyNumberFormat="1" applyFont="1" applyFill="1" applyBorder="1" applyAlignment="1">
      <alignment horizontal="center" vertical="center"/>
    </xf>
    <xf numFmtId="2" fontId="0" fillId="4" borderId="21" xfId="0" applyNumberFormat="1" applyFont="1" applyFill="1" applyBorder="1" applyAlignment="1">
      <alignment horizontal="center" vertical="center"/>
    </xf>
    <xf numFmtId="2" fontId="6" fillId="4" borderId="30" xfId="0" applyNumberFormat="1" applyFont="1" applyFill="1" applyBorder="1" applyAlignment="1">
      <alignment horizontal="center" vertical="center"/>
    </xf>
    <xf numFmtId="2" fontId="13" fillId="4" borderId="30" xfId="0" applyNumberFormat="1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5" borderId="0" xfId="0" applyFont="1" applyFill="1" applyBorder="1" applyAlignment="1">
      <alignment horizontal="left"/>
    </xf>
    <xf numFmtId="0" fontId="0" fillId="5" borderId="0" xfId="0" applyFont="1" applyFill="1"/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zikadam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9"/>
  <sheetViews>
    <sheetView tabSelected="1" zoomScale="80" zoomScaleNormal="80" workbookViewId="0">
      <selection activeCell="H34" sqref="H34"/>
    </sheetView>
  </sheetViews>
  <sheetFormatPr defaultRowHeight="13.2" x14ac:dyDescent="0.25"/>
  <cols>
    <col min="1" max="1" width="3.6640625" customWidth="1"/>
    <col min="2" max="2" width="4.6640625" customWidth="1"/>
    <col min="3" max="3" width="23.33203125" customWidth="1"/>
    <col min="4" max="4" width="30.5546875" customWidth="1"/>
    <col min="5" max="5" width="50.21875" customWidth="1"/>
    <col min="6" max="9" width="7.6640625" customWidth="1"/>
    <col min="10" max="10" width="10.33203125" customWidth="1"/>
    <col min="11" max="11" width="12.33203125" customWidth="1"/>
    <col min="12" max="12" width="10.33203125" customWidth="1"/>
    <col min="13" max="13" width="12.33203125" customWidth="1"/>
    <col min="14" max="14" width="6.33203125" customWidth="1"/>
    <col min="15" max="15" width="8.33203125" customWidth="1"/>
    <col min="16" max="16" width="7.88671875" customWidth="1"/>
    <col min="17" max="17" width="27.5546875" customWidth="1"/>
    <col min="18" max="18" width="16.6640625" customWidth="1"/>
    <col min="19" max="19" width="18.33203125" bestFit="1" customWidth="1"/>
  </cols>
  <sheetData>
    <row r="1" spans="1:25" ht="17.399999999999999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4"/>
      <c r="O1" s="14"/>
      <c r="P1" s="14"/>
      <c r="Q1" s="14"/>
    </row>
    <row r="2" spans="1:25" ht="20.25" customHeight="1" x14ac:dyDescent="0.3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5"/>
      <c r="O2" s="15"/>
      <c r="P2" s="15"/>
      <c r="Q2" s="15"/>
    </row>
    <row r="3" spans="1:25" ht="16.2" thickBot="1" x14ac:dyDescent="0.35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11"/>
      <c r="O3" s="11"/>
      <c r="P3" s="11"/>
    </row>
    <row r="4" spans="1:25" ht="18.600000000000001" customHeight="1" thickBot="1" x14ac:dyDescent="0.3">
      <c r="A4" s="28" t="s">
        <v>5</v>
      </c>
      <c r="B4" s="28" t="s">
        <v>10</v>
      </c>
      <c r="C4" s="31" t="s">
        <v>47</v>
      </c>
      <c r="D4" s="44" t="s">
        <v>20</v>
      </c>
      <c r="E4" s="44" t="s">
        <v>8</v>
      </c>
      <c r="F4" s="18" t="s">
        <v>6</v>
      </c>
      <c r="G4" s="19"/>
      <c r="H4" s="20"/>
      <c r="I4" s="12" t="s">
        <v>0</v>
      </c>
      <c r="J4" s="36" t="s">
        <v>7</v>
      </c>
      <c r="K4" s="37"/>
      <c r="L4" s="37"/>
      <c r="M4" s="38"/>
      <c r="N4" s="46" t="s">
        <v>16</v>
      </c>
      <c r="O4" s="53" t="s">
        <v>17</v>
      </c>
      <c r="P4" s="50" t="s">
        <v>2</v>
      </c>
      <c r="Q4" s="33" t="s">
        <v>3</v>
      </c>
    </row>
    <row r="5" spans="1:25" ht="15.75" customHeight="1" thickBot="1" x14ac:dyDescent="0.3">
      <c r="A5" s="29"/>
      <c r="B5" s="29"/>
      <c r="C5" s="32"/>
      <c r="D5" s="45"/>
      <c r="E5" s="45"/>
      <c r="F5" s="33" t="s">
        <v>14</v>
      </c>
      <c r="G5" s="41" t="s">
        <v>13</v>
      </c>
      <c r="H5" s="33" t="s">
        <v>15</v>
      </c>
      <c r="I5" s="43" t="s">
        <v>1</v>
      </c>
      <c r="J5" s="48" t="s">
        <v>14</v>
      </c>
      <c r="K5" s="49"/>
      <c r="L5" s="48" t="s">
        <v>13</v>
      </c>
      <c r="M5" s="49"/>
      <c r="N5" s="47"/>
      <c r="O5" s="54"/>
      <c r="P5" s="51"/>
      <c r="Q5" s="43"/>
    </row>
    <row r="6" spans="1:25" ht="29.25" customHeight="1" thickBot="1" x14ac:dyDescent="0.3">
      <c r="A6" s="29"/>
      <c r="B6" s="29"/>
      <c r="C6" s="32"/>
      <c r="D6" s="35" t="s">
        <v>19</v>
      </c>
      <c r="E6" s="45"/>
      <c r="F6" s="34"/>
      <c r="G6" s="42"/>
      <c r="H6" s="34"/>
      <c r="I6" s="34"/>
      <c r="J6" s="17" t="s">
        <v>21</v>
      </c>
      <c r="K6" s="21" t="s">
        <v>22</v>
      </c>
      <c r="L6" s="17" t="s">
        <v>21</v>
      </c>
      <c r="M6" s="21" t="s">
        <v>22</v>
      </c>
      <c r="N6" s="47"/>
      <c r="O6" s="54"/>
      <c r="P6" s="52"/>
      <c r="Q6" s="43"/>
      <c r="S6" s="4"/>
      <c r="T6" s="4"/>
      <c r="U6" s="4"/>
      <c r="V6" s="4"/>
      <c r="W6" s="4"/>
      <c r="X6" s="4"/>
      <c r="Y6" s="4"/>
    </row>
    <row r="7" spans="1:25" ht="21.75" customHeight="1" thickBot="1" x14ac:dyDescent="0.3">
      <c r="A7" s="30"/>
      <c r="B7" s="30"/>
      <c r="C7" s="55"/>
      <c r="D7" s="56"/>
      <c r="E7" s="57"/>
      <c r="F7" s="58">
        <v>24</v>
      </c>
      <c r="G7" s="59">
        <v>16</v>
      </c>
      <c r="H7" s="60">
        <v>20</v>
      </c>
      <c r="I7" s="61">
        <f t="shared" ref="I7" si="0">SUM(F7:H7)</f>
        <v>60</v>
      </c>
      <c r="J7" s="60">
        <v>11</v>
      </c>
      <c r="K7" s="62">
        <v>17</v>
      </c>
      <c r="L7" s="58">
        <v>4</v>
      </c>
      <c r="M7" s="58">
        <v>8</v>
      </c>
      <c r="N7" s="63">
        <f t="shared" ref="N7" si="1">SUM(J7:M7)</f>
        <v>40</v>
      </c>
      <c r="O7" s="63">
        <f t="shared" ref="O7" si="2">SUM(I7+N7)</f>
        <v>100</v>
      </c>
      <c r="P7" s="64" t="s">
        <v>9</v>
      </c>
      <c r="Q7" s="34"/>
    </row>
    <row r="8" spans="1:25" ht="19.95" customHeight="1" x14ac:dyDescent="0.25">
      <c r="A8" s="67">
        <v>1</v>
      </c>
      <c r="B8" s="67">
        <v>13</v>
      </c>
      <c r="C8" s="68" t="s">
        <v>33</v>
      </c>
      <c r="D8" s="69" t="s">
        <v>55</v>
      </c>
      <c r="E8" s="70" t="s">
        <v>77</v>
      </c>
      <c r="F8" s="71">
        <v>24</v>
      </c>
      <c r="G8" s="71">
        <v>16</v>
      </c>
      <c r="H8" s="72">
        <v>18</v>
      </c>
      <c r="I8" s="73">
        <f t="shared" ref="I8:I29" si="3">SUM(F8:H8)</f>
        <v>58</v>
      </c>
      <c r="J8" s="74">
        <v>10</v>
      </c>
      <c r="K8" s="75">
        <v>17</v>
      </c>
      <c r="L8" s="71">
        <v>4</v>
      </c>
      <c r="M8" s="72">
        <v>8</v>
      </c>
      <c r="N8" s="76">
        <f t="shared" ref="N8:N29" si="4">SUM(J8:M8)</f>
        <v>39</v>
      </c>
      <c r="O8" s="77">
        <f t="shared" ref="O8:O29" si="5">SUM(I8+N8)</f>
        <v>97</v>
      </c>
      <c r="P8" s="78" t="str">
        <f t="shared" ref="P8:P29" si="6">IF(O8&gt;39.99,"Ú R","––")</f>
        <v>Ú R</v>
      </c>
      <c r="Q8" s="79" t="s">
        <v>95</v>
      </c>
    </row>
    <row r="9" spans="1:25" ht="19.95" customHeight="1" x14ac:dyDescent="0.25">
      <c r="A9" s="80">
        <v>2</v>
      </c>
      <c r="B9" s="80">
        <v>16</v>
      </c>
      <c r="C9" s="81" t="s">
        <v>28</v>
      </c>
      <c r="D9" s="82" t="s">
        <v>50</v>
      </c>
      <c r="E9" s="83" t="s">
        <v>74</v>
      </c>
      <c r="F9" s="84">
        <v>19</v>
      </c>
      <c r="G9" s="84">
        <v>16</v>
      </c>
      <c r="H9" s="85">
        <v>19</v>
      </c>
      <c r="I9" s="86">
        <f t="shared" si="3"/>
        <v>54</v>
      </c>
      <c r="J9" s="87">
        <v>10</v>
      </c>
      <c r="K9" s="88">
        <v>15.8</v>
      </c>
      <c r="L9" s="84">
        <v>4</v>
      </c>
      <c r="M9" s="85">
        <v>7.5</v>
      </c>
      <c r="N9" s="89">
        <f t="shared" si="4"/>
        <v>37.299999999999997</v>
      </c>
      <c r="O9" s="90">
        <f t="shared" si="5"/>
        <v>91.3</v>
      </c>
      <c r="P9" s="91" t="str">
        <f t="shared" si="6"/>
        <v>Ú R</v>
      </c>
      <c r="Q9" s="92" t="s">
        <v>90</v>
      </c>
    </row>
    <row r="10" spans="1:25" ht="19.95" customHeight="1" x14ac:dyDescent="0.25">
      <c r="A10" s="80">
        <v>3</v>
      </c>
      <c r="B10" s="80">
        <v>15</v>
      </c>
      <c r="C10" s="81" t="s">
        <v>37</v>
      </c>
      <c r="D10" s="82" t="s">
        <v>59</v>
      </c>
      <c r="E10" s="83" t="s">
        <v>81</v>
      </c>
      <c r="F10" s="84">
        <v>23</v>
      </c>
      <c r="G10" s="84">
        <v>16</v>
      </c>
      <c r="H10" s="85">
        <v>19</v>
      </c>
      <c r="I10" s="86">
        <f t="shared" si="3"/>
        <v>58</v>
      </c>
      <c r="J10" s="87">
        <v>11</v>
      </c>
      <c r="K10" s="88">
        <v>11.8</v>
      </c>
      <c r="L10" s="84">
        <v>4</v>
      </c>
      <c r="M10" s="85">
        <v>6</v>
      </c>
      <c r="N10" s="89">
        <f t="shared" si="4"/>
        <v>32.799999999999997</v>
      </c>
      <c r="O10" s="90">
        <f t="shared" si="5"/>
        <v>90.8</v>
      </c>
      <c r="P10" s="91" t="str">
        <f t="shared" si="6"/>
        <v>Ú R</v>
      </c>
      <c r="Q10" s="92" t="s">
        <v>98</v>
      </c>
    </row>
    <row r="11" spans="1:25" ht="19.95" customHeight="1" x14ac:dyDescent="0.25">
      <c r="A11" s="93">
        <v>4</v>
      </c>
      <c r="B11" s="93">
        <v>17</v>
      </c>
      <c r="C11" s="94" t="s">
        <v>41</v>
      </c>
      <c r="D11" s="95" t="s">
        <v>63</v>
      </c>
      <c r="E11" s="96" t="s">
        <v>84</v>
      </c>
      <c r="F11" s="97">
        <v>21</v>
      </c>
      <c r="G11" s="97">
        <v>14</v>
      </c>
      <c r="H11" s="98">
        <v>18</v>
      </c>
      <c r="I11" s="99">
        <f t="shared" si="3"/>
        <v>53</v>
      </c>
      <c r="J11" s="100">
        <v>10</v>
      </c>
      <c r="K11" s="101">
        <v>13.8</v>
      </c>
      <c r="L11" s="97">
        <v>4</v>
      </c>
      <c r="M11" s="98">
        <v>7.5</v>
      </c>
      <c r="N11" s="102">
        <f t="shared" si="4"/>
        <v>35.299999999999997</v>
      </c>
      <c r="O11" s="103">
        <f t="shared" si="5"/>
        <v>88.3</v>
      </c>
      <c r="P11" s="104" t="str">
        <f t="shared" si="6"/>
        <v>Ú R</v>
      </c>
      <c r="Q11" s="105" t="s">
        <v>101</v>
      </c>
    </row>
    <row r="12" spans="1:25" ht="19.95" customHeight="1" x14ac:dyDescent="0.25">
      <c r="A12" s="93">
        <v>5</v>
      </c>
      <c r="B12" s="93">
        <v>18</v>
      </c>
      <c r="C12" s="94" t="s">
        <v>44</v>
      </c>
      <c r="D12" s="95" t="s">
        <v>66</v>
      </c>
      <c r="E12" s="96" t="s">
        <v>71</v>
      </c>
      <c r="F12" s="97">
        <v>24</v>
      </c>
      <c r="G12" s="97">
        <v>16</v>
      </c>
      <c r="H12" s="98">
        <v>15</v>
      </c>
      <c r="I12" s="99">
        <f t="shared" si="3"/>
        <v>55</v>
      </c>
      <c r="J12" s="100">
        <v>9</v>
      </c>
      <c r="K12" s="101">
        <v>12.3</v>
      </c>
      <c r="L12" s="97">
        <v>4</v>
      </c>
      <c r="M12" s="98">
        <v>7.5</v>
      </c>
      <c r="N12" s="102">
        <f t="shared" si="4"/>
        <v>32.799999999999997</v>
      </c>
      <c r="O12" s="103">
        <f t="shared" si="5"/>
        <v>87.8</v>
      </c>
      <c r="P12" s="104" t="str">
        <f t="shared" si="6"/>
        <v>Ú R</v>
      </c>
      <c r="Q12" s="105" t="s">
        <v>87</v>
      </c>
    </row>
    <row r="13" spans="1:25" ht="19.95" customHeight="1" x14ac:dyDescent="0.25">
      <c r="A13" s="93">
        <v>6</v>
      </c>
      <c r="B13" s="93">
        <v>21</v>
      </c>
      <c r="C13" s="94" t="s">
        <v>35</v>
      </c>
      <c r="D13" s="95" t="s">
        <v>57</v>
      </c>
      <c r="E13" s="106" t="s">
        <v>69</v>
      </c>
      <c r="F13" s="97">
        <v>22</v>
      </c>
      <c r="G13" s="97">
        <v>9.5</v>
      </c>
      <c r="H13" s="98">
        <v>18</v>
      </c>
      <c r="I13" s="99">
        <f t="shared" si="3"/>
        <v>49.5</v>
      </c>
      <c r="J13" s="100">
        <v>11</v>
      </c>
      <c r="K13" s="101">
        <v>16</v>
      </c>
      <c r="L13" s="97">
        <v>4</v>
      </c>
      <c r="M13" s="98">
        <v>6.5</v>
      </c>
      <c r="N13" s="102">
        <f t="shared" si="4"/>
        <v>37.5</v>
      </c>
      <c r="O13" s="103">
        <f t="shared" si="5"/>
        <v>87</v>
      </c>
      <c r="P13" s="104" t="str">
        <f t="shared" si="6"/>
        <v>Ú R</v>
      </c>
      <c r="Q13" s="105" t="s">
        <v>96</v>
      </c>
    </row>
    <row r="14" spans="1:25" ht="19.95" customHeight="1" thickBot="1" x14ac:dyDescent="0.3">
      <c r="A14" s="93">
        <v>7</v>
      </c>
      <c r="B14" s="93">
        <v>8</v>
      </c>
      <c r="C14" s="94" t="s">
        <v>34</v>
      </c>
      <c r="D14" s="95" t="s">
        <v>56</v>
      </c>
      <c r="E14" s="106" t="s">
        <v>69</v>
      </c>
      <c r="F14" s="97">
        <v>21</v>
      </c>
      <c r="G14" s="97">
        <v>8.5</v>
      </c>
      <c r="H14" s="98">
        <v>19</v>
      </c>
      <c r="I14" s="99">
        <f t="shared" si="3"/>
        <v>48.5</v>
      </c>
      <c r="J14" s="100">
        <v>10</v>
      </c>
      <c r="K14" s="101">
        <v>13.25</v>
      </c>
      <c r="L14" s="97">
        <v>4</v>
      </c>
      <c r="M14" s="98">
        <v>6</v>
      </c>
      <c r="N14" s="102">
        <f t="shared" si="4"/>
        <v>33.25</v>
      </c>
      <c r="O14" s="103">
        <f t="shared" si="5"/>
        <v>81.75</v>
      </c>
      <c r="P14" s="104" t="str">
        <f t="shared" si="6"/>
        <v>Ú R</v>
      </c>
      <c r="Q14" s="105" t="s">
        <v>96</v>
      </c>
    </row>
    <row r="15" spans="1:25" ht="19.95" customHeight="1" thickBot="1" x14ac:dyDescent="0.3">
      <c r="A15" s="107">
        <v>8</v>
      </c>
      <c r="B15" s="93">
        <v>12</v>
      </c>
      <c r="C15" s="94" t="s">
        <v>45</v>
      </c>
      <c r="D15" s="95" t="s">
        <v>67</v>
      </c>
      <c r="E15" s="96" t="s">
        <v>86</v>
      </c>
      <c r="F15" s="97">
        <v>21</v>
      </c>
      <c r="G15" s="97">
        <v>12.5</v>
      </c>
      <c r="H15" s="98">
        <v>14.5</v>
      </c>
      <c r="I15" s="99">
        <f t="shared" si="3"/>
        <v>48</v>
      </c>
      <c r="J15" s="100">
        <v>10</v>
      </c>
      <c r="K15" s="101">
        <v>10.75</v>
      </c>
      <c r="L15" s="97">
        <v>4</v>
      </c>
      <c r="M15" s="98">
        <v>6</v>
      </c>
      <c r="N15" s="102">
        <f t="shared" si="4"/>
        <v>30.75</v>
      </c>
      <c r="O15" s="103">
        <f t="shared" si="5"/>
        <v>78.75</v>
      </c>
      <c r="P15" s="104" t="str">
        <f t="shared" si="6"/>
        <v>Ú R</v>
      </c>
      <c r="Q15" s="105" t="s">
        <v>103</v>
      </c>
    </row>
    <row r="16" spans="1:25" ht="19.95" customHeight="1" x14ac:dyDescent="0.25">
      <c r="A16" s="107">
        <v>9</v>
      </c>
      <c r="B16" s="93">
        <v>10</v>
      </c>
      <c r="C16" s="94" t="s">
        <v>40</v>
      </c>
      <c r="D16" s="95" t="s">
        <v>62</v>
      </c>
      <c r="E16" s="96" t="s">
        <v>84</v>
      </c>
      <c r="F16" s="97">
        <v>23</v>
      </c>
      <c r="G16" s="97">
        <v>15</v>
      </c>
      <c r="H16" s="98">
        <v>7</v>
      </c>
      <c r="I16" s="99">
        <f t="shared" si="3"/>
        <v>45</v>
      </c>
      <c r="J16" s="100">
        <v>10</v>
      </c>
      <c r="K16" s="101">
        <v>11.8</v>
      </c>
      <c r="L16" s="97">
        <v>4</v>
      </c>
      <c r="M16" s="98">
        <v>7</v>
      </c>
      <c r="N16" s="102">
        <f t="shared" si="4"/>
        <v>32.799999999999997</v>
      </c>
      <c r="O16" s="103">
        <f t="shared" si="5"/>
        <v>77.8</v>
      </c>
      <c r="P16" s="104" t="str">
        <f t="shared" si="6"/>
        <v>Ú R</v>
      </c>
      <c r="Q16" s="105" t="s">
        <v>101</v>
      </c>
    </row>
    <row r="17" spans="1:18" ht="19.95" customHeight="1" x14ac:dyDescent="0.25">
      <c r="A17" s="93">
        <v>10</v>
      </c>
      <c r="B17" s="93">
        <v>9</v>
      </c>
      <c r="C17" s="94" t="s">
        <v>42</v>
      </c>
      <c r="D17" s="95" t="s">
        <v>64</v>
      </c>
      <c r="E17" s="96" t="s">
        <v>85</v>
      </c>
      <c r="F17" s="97">
        <v>22</v>
      </c>
      <c r="G17" s="97">
        <v>10</v>
      </c>
      <c r="H17" s="98">
        <v>12</v>
      </c>
      <c r="I17" s="99">
        <f t="shared" si="3"/>
        <v>44</v>
      </c>
      <c r="J17" s="100">
        <v>9</v>
      </c>
      <c r="K17" s="101">
        <v>12.8</v>
      </c>
      <c r="L17" s="97">
        <v>4</v>
      </c>
      <c r="M17" s="98">
        <v>7</v>
      </c>
      <c r="N17" s="102">
        <f t="shared" si="4"/>
        <v>32.799999999999997</v>
      </c>
      <c r="O17" s="103">
        <f t="shared" si="5"/>
        <v>76.8</v>
      </c>
      <c r="P17" s="104" t="str">
        <f t="shared" si="6"/>
        <v>Ú R</v>
      </c>
      <c r="Q17" s="105" t="s">
        <v>102</v>
      </c>
    </row>
    <row r="18" spans="1:18" ht="19.95" customHeight="1" x14ac:dyDescent="0.25">
      <c r="A18" s="93">
        <v>11</v>
      </c>
      <c r="B18" s="93">
        <v>6</v>
      </c>
      <c r="C18" s="94" t="s">
        <v>31</v>
      </c>
      <c r="D18" s="95" t="s">
        <v>53</v>
      </c>
      <c r="E18" s="96" t="s">
        <v>78</v>
      </c>
      <c r="F18" s="97">
        <v>19</v>
      </c>
      <c r="G18" s="97">
        <v>16</v>
      </c>
      <c r="H18" s="98">
        <v>15</v>
      </c>
      <c r="I18" s="99">
        <f t="shared" si="3"/>
        <v>50</v>
      </c>
      <c r="J18" s="100">
        <v>9</v>
      </c>
      <c r="K18" s="101">
        <v>7</v>
      </c>
      <c r="L18" s="97">
        <v>4</v>
      </c>
      <c r="M18" s="98">
        <v>4.5</v>
      </c>
      <c r="N18" s="102">
        <f t="shared" si="4"/>
        <v>24.5</v>
      </c>
      <c r="O18" s="103">
        <f t="shared" si="5"/>
        <v>74.5</v>
      </c>
      <c r="P18" s="104" t="str">
        <f t="shared" si="6"/>
        <v>Ú R</v>
      </c>
      <c r="Q18" s="105" t="s">
        <v>93</v>
      </c>
    </row>
    <row r="19" spans="1:18" ht="19.95" customHeight="1" thickBot="1" x14ac:dyDescent="0.3">
      <c r="A19" s="93">
        <v>12</v>
      </c>
      <c r="B19" s="93">
        <v>14</v>
      </c>
      <c r="C19" s="94" t="s">
        <v>36</v>
      </c>
      <c r="D19" s="95" t="s">
        <v>58</v>
      </c>
      <c r="E19" s="96" t="s">
        <v>80</v>
      </c>
      <c r="F19" s="97">
        <v>19.5</v>
      </c>
      <c r="G19" s="97">
        <v>7.5</v>
      </c>
      <c r="H19" s="98">
        <v>19</v>
      </c>
      <c r="I19" s="99">
        <f t="shared" si="3"/>
        <v>46</v>
      </c>
      <c r="J19" s="100">
        <v>10</v>
      </c>
      <c r="K19" s="101">
        <v>8.8000000000000007</v>
      </c>
      <c r="L19" s="97">
        <v>4</v>
      </c>
      <c r="M19" s="98">
        <v>5.5</v>
      </c>
      <c r="N19" s="102">
        <f t="shared" si="4"/>
        <v>28.3</v>
      </c>
      <c r="O19" s="103">
        <f t="shared" si="5"/>
        <v>74.3</v>
      </c>
      <c r="P19" s="104" t="str">
        <f t="shared" si="6"/>
        <v>Ú R</v>
      </c>
      <c r="Q19" s="105" t="s">
        <v>97</v>
      </c>
    </row>
    <row r="20" spans="1:18" ht="19.95" customHeight="1" x14ac:dyDescent="0.25">
      <c r="A20" s="93">
        <v>13</v>
      </c>
      <c r="B20" s="107">
        <v>7</v>
      </c>
      <c r="C20" s="94" t="s">
        <v>32</v>
      </c>
      <c r="D20" s="95" t="s">
        <v>54</v>
      </c>
      <c r="E20" s="96" t="s">
        <v>79</v>
      </c>
      <c r="F20" s="97">
        <v>19.5</v>
      </c>
      <c r="G20" s="97">
        <v>10</v>
      </c>
      <c r="H20" s="98">
        <v>13</v>
      </c>
      <c r="I20" s="99">
        <f t="shared" si="3"/>
        <v>42.5</v>
      </c>
      <c r="J20" s="100">
        <v>9</v>
      </c>
      <c r="K20" s="101">
        <v>11.3</v>
      </c>
      <c r="L20" s="97">
        <v>4</v>
      </c>
      <c r="M20" s="98">
        <v>5</v>
      </c>
      <c r="N20" s="102">
        <f t="shared" si="4"/>
        <v>29.3</v>
      </c>
      <c r="O20" s="103">
        <f t="shared" si="5"/>
        <v>71.8</v>
      </c>
      <c r="P20" s="104" t="str">
        <f t="shared" si="6"/>
        <v>Ú R</v>
      </c>
      <c r="Q20" s="105" t="s">
        <v>94</v>
      </c>
    </row>
    <row r="21" spans="1:18" ht="19.95" customHeight="1" x14ac:dyDescent="0.25">
      <c r="A21" s="93">
        <v>14</v>
      </c>
      <c r="B21" s="93">
        <v>22</v>
      </c>
      <c r="C21" s="94" t="s">
        <v>38</v>
      </c>
      <c r="D21" s="95" t="s">
        <v>60</v>
      </c>
      <c r="E21" s="96" t="s">
        <v>82</v>
      </c>
      <c r="F21" s="97">
        <v>19</v>
      </c>
      <c r="G21" s="97">
        <v>12</v>
      </c>
      <c r="H21" s="98">
        <v>16</v>
      </c>
      <c r="I21" s="99">
        <f t="shared" si="3"/>
        <v>47</v>
      </c>
      <c r="J21" s="100">
        <v>8</v>
      </c>
      <c r="K21" s="101">
        <v>7.8</v>
      </c>
      <c r="L21" s="97">
        <v>4</v>
      </c>
      <c r="M21" s="98">
        <v>3</v>
      </c>
      <c r="N21" s="102">
        <f t="shared" si="4"/>
        <v>22.8</v>
      </c>
      <c r="O21" s="103">
        <f t="shared" si="5"/>
        <v>69.8</v>
      </c>
      <c r="P21" s="104" t="str">
        <f t="shared" si="6"/>
        <v>Ú R</v>
      </c>
      <c r="Q21" s="105" t="s">
        <v>99</v>
      </c>
    </row>
    <row r="22" spans="1:18" ht="19.95" customHeight="1" thickBot="1" x14ac:dyDescent="0.3">
      <c r="A22" s="93">
        <v>15</v>
      </c>
      <c r="B22" s="93">
        <v>4</v>
      </c>
      <c r="C22" s="94" t="s">
        <v>29</v>
      </c>
      <c r="D22" s="95" t="s">
        <v>51</v>
      </c>
      <c r="E22" s="96" t="s">
        <v>75</v>
      </c>
      <c r="F22" s="97">
        <v>15</v>
      </c>
      <c r="G22" s="97">
        <v>12.5</v>
      </c>
      <c r="H22" s="98">
        <v>7</v>
      </c>
      <c r="I22" s="99">
        <f t="shared" si="3"/>
        <v>34.5</v>
      </c>
      <c r="J22" s="100">
        <v>9</v>
      </c>
      <c r="K22" s="101">
        <v>12.3</v>
      </c>
      <c r="L22" s="97">
        <v>4</v>
      </c>
      <c r="M22" s="98">
        <v>3.5</v>
      </c>
      <c r="N22" s="102">
        <f t="shared" si="4"/>
        <v>28.8</v>
      </c>
      <c r="O22" s="103">
        <f t="shared" si="5"/>
        <v>63.3</v>
      </c>
      <c r="P22" s="104" t="str">
        <f t="shared" si="6"/>
        <v>Ú R</v>
      </c>
      <c r="Q22" s="105" t="s">
        <v>91</v>
      </c>
    </row>
    <row r="23" spans="1:18" ht="19.95" customHeight="1" thickBot="1" x14ac:dyDescent="0.3">
      <c r="A23" s="107">
        <v>16</v>
      </c>
      <c r="B23" s="93">
        <v>19</v>
      </c>
      <c r="C23" s="94" t="s">
        <v>43</v>
      </c>
      <c r="D23" s="95" t="s">
        <v>65</v>
      </c>
      <c r="E23" s="96" t="s">
        <v>85</v>
      </c>
      <c r="F23" s="97">
        <v>6</v>
      </c>
      <c r="G23" s="97">
        <v>14.5</v>
      </c>
      <c r="H23" s="98">
        <v>10</v>
      </c>
      <c r="I23" s="99">
        <f t="shared" si="3"/>
        <v>30.5</v>
      </c>
      <c r="J23" s="100">
        <v>9</v>
      </c>
      <c r="K23" s="101">
        <v>13.25</v>
      </c>
      <c r="L23" s="97">
        <v>4</v>
      </c>
      <c r="M23" s="98">
        <v>6.5</v>
      </c>
      <c r="N23" s="102">
        <f t="shared" si="4"/>
        <v>32.75</v>
      </c>
      <c r="O23" s="103">
        <f t="shared" si="5"/>
        <v>63.25</v>
      </c>
      <c r="P23" s="104" t="str">
        <f t="shared" si="6"/>
        <v>Ú R</v>
      </c>
      <c r="Q23" s="105" t="s">
        <v>102</v>
      </c>
    </row>
    <row r="24" spans="1:18" ht="19.95" customHeight="1" x14ac:dyDescent="0.25">
      <c r="A24" s="107">
        <v>17</v>
      </c>
      <c r="B24" s="93">
        <v>1</v>
      </c>
      <c r="C24" s="94" t="s">
        <v>25</v>
      </c>
      <c r="D24" s="95" t="s">
        <v>106</v>
      </c>
      <c r="E24" s="108" t="s">
        <v>71</v>
      </c>
      <c r="F24" s="97">
        <v>6.5</v>
      </c>
      <c r="G24" s="97">
        <v>14.5</v>
      </c>
      <c r="H24" s="98">
        <v>12.5</v>
      </c>
      <c r="I24" s="99">
        <f t="shared" si="3"/>
        <v>33.5</v>
      </c>
      <c r="J24" s="100">
        <v>11</v>
      </c>
      <c r="K24" s="101">
        <v>8.25</v>
      </c>
      <c r="L24" s="97">
        <v>4</v>
      </c>
      <c r="M24" s="98">
        <v>6</v>
      </c>
      <c r="N24" s="102">
        <f t="shared" si="4"/>
        <v>29.25</v>
      </c>
      <c r="O24" s="103">
        <f t="shared" si="5"/>
        <v>62.75</v>
      </c>
      <c r="P24" s="104" t="str">
        <f t="shared" si="6"/>
        <v>Ú R</v>
      </c>
      <c r="Q24" s="105" t="s">
        <v>87</v>
      </c>
    </row>
    <row r="25" spans="1:18" ht="19.95" customHeight="1" x14ac:dyDescent="0.25">
      <c r="A25" s="93">
        <v>18</v>
      </c>
      <c r="B25" s="93">
        <v>2</v>
      </c>
      <c r="C25" s="94" t="s">
        <v>26</v>
      </c>
      <c r="D25" s="95" t="s">
        <v>48</v>
      </c>
      <c r="E25" s="96" t="s">
        <v>72</v>
      </c>
      <c r="F25" s="97">
        <v>22.5</v>
      </c>
      <c r="G25" s="97">
        <v>10</v>
      </c>
      <c r="H25" s="98">
        <v>9</v>
      </c>
      <c r="I25" s="99">
        <f t="shared" si="3"/>
        <v>41.5</v>
      </c>
      <c r="J25" s="100">
        <v>9</v>
      </c>
      <c r="K25" s="101">
        <v>10.8</v>
      </c>
      <c r="L25" s="97">
        <v>0</v>
      </c>
      <c r="M25" s="98">
        <v>0</v>
      </c>
      <c r="N25" s="102">
        <f t="shared" si="4"/>
        <v>19.8</v>
      </c>
      <c r="O25" s="103">
        <f t="shared" si="5"/>
        <v>61.3</v>
      </c>
      <c r="P25" s="104" t="str">
        <f t="shared" si="6"/>
        <v>Ú R</v>
      </c>
      <c r="Q25" s="105" t="s">
        <v>88</v>
      </c>
    </row>
    <row r="26" spans="1:18" ht="19.95" customHeight="1" x14ac:dyDescent="0.25">
      <c r="A26" s="93">
        <v>19</v>
      </c>
      <c r="B26" s="93">
        <v>5</v>
      </c>
      <c r="C26" s="94" t="s">
        <v>30</v>
      </c>
      <c r="D26" s="95" t="s">
        <v>52</v>
      </c>
      <c r="E26" s="96" t="s">
        <v>76</v>
      </c>
      <c r="F26" s="97">
        <v>14</v>
      </c>
      <c r="G26" s="97">
        <v>9</v>
      </c>
      <c r="H26" s="98">
        <v>5</v>
      </c>
      <c r="I26" s="99">
        <f t="shared" si="3"/>
        <v>28</v>
      </c>
      <c r="J26" s="100">
        <v>9</v>
      </c>
      <c r="K26" s="101">
        <v>10</v>
      </c>
      <c r="L26" s="97">
        <v>4</v>
      </c>
      <c r="M26" s="98">
        <v>5.5</v>
      </c>
      <c r="N26" s="102">
        <f t="shared" si="4"/>
        <v>28.5</v>
      </c>
      <c r="O26" s="103">
        <f t="shared" si="5"/>
        <v>56.5</v>
      </c>
      <c r="P26" s="104" t="str">
        <f t="shared" si="6"/>
        <v>Ú R</v>
      </c>
      <c r="Q26" s="105" t="s">
        <v>92</v>
      </c>
    </row>
    <row r="27" spans="1:18" ht="19.95" customHeight="1" x14ac:dyDescent="0.25">
      <c r="A27" s="93">
        <v>20</v>
      </c>
      <c r="B27" s="93">
        <v>20</v>
      </c>
      <c r="C27" s="94" t="s">
        <v>46</v>
      </c>
      <c r="D27" s="95" t="s">
        <v>68</v>
      </c>
      <c r="E27" s="96" t="s">
        <v>70</v>
      </c>
      <c r="F27" s="97">
        <v>5.5</v>
      </c>
      <c r="G27" s="97">
        <v>10.5</v>
      </c>
      <c r="H27" s="98">
        <v>4</v>
      </c>
      <c r="I27" s="99">
        <f t="shared" si="3"/>
        <v>20</v>
      </c>
      <c r="J27" s="100">
        <v>10</v>
      </c>
      <c r="K27" s="101">
        <v>12.05</v>
      </c>
      <c r="L27" s="97">
        <v>4</v>
      </c>
      <c r="M27" s="98">
        <v>6</v>
      </c>
      <c r="N27" s="102">
        <f t="shared" si="4"/>
        <v>32.049999999999997</v>
      </c>
      <c r="O27" s="103">
        <f t="shared" si="5"/>
        <v>52.05</v>
      </c>
      <c r="P27" s="104" t="str">
        <f t="shared" si="6"/>
        <v>Ú R</v>
      </c>
      <c r="Q27" s="105" t="s">
        <v>104</v>
      </c>
    </row>
    <row r="28" spans="1:18" ht="19.95" customHeight="1" x14ac:dyDescent="0.25">
      <c r="A28" s="93">
        <v>21</v>
      </c>
      <c r="B28" s="93">
        <v>3</v>
      </c>
      <c r="C28" s="94" t="s">
        <v>27</v>
      </c>
      <c r="D28" s="95" t="s">
        <v>49</v>
      </c>
      <c r="E28" s="96" t="s">
        <v>73</v>
      </c>
      <c r="F28" s="97">
        <v>17.5</v>
      </c>
      <c r="G28" s="97">
        <v>9</v>
      </c>
      <c r="H28" s="98">
        <v>7.5</v>
      </c>
      <c r="I28" s="99">
        <f t="shared" si="3"/>
        <v>34</v>
      </c>
      <c r="J28" s="100">
        <v>10</v>
      </c>
      <c r="K28" s="101">
        <v>5.8</v>
      </c>
      <c r="L28" s="97">
        <v>0</v>
      </c>
      <c r="M28" s="98">
        <v>0</v>
      </c>
      <c r="N28" s="102">
        <f t="shared" si="4"/>
        <v>15.8</v>
      </c>
      <c r="O28" s="103">
        <f t="shared" si="5"/>
        <v>49.8</v>
      </c>
      <c r="P28" s="104" t="str">
        <f t="shared" si="6"/>
        <v>Ú R</v>
      </c>
      <c r="Q28" s="105" t="s">
        <v>89</v>
      </c>
    </row>
    <row r="29" spans="1:18" ht="19.95" customHeight="1" thickBot="1" x14ac:dyDescent="0.3">
      <c r="A29" s="109">
        <v>22</v>
      </c>
      <c r="B29" s="109">
        <v>11</v>
      </c>
      <c r="C29" s="110" t="s">
        <v>39</v>
      </c>
      <c r="D29" s="111" t="s">
        <v>61</v>
      </c>
      <c r="E29" s="112" t="s">
        <v>83</v>
      </c>
      <c r="F29" s="113">
        <v>3.5</v>
      </c>
      <c r="G29" s="113">
        <v>10.5</v>
      </c>
      <c r="H29" s="114">
        <v>3</v>
      </c>
      <c r="I29" s="115">
        <f t="shared" si="3"/>
        <v>17</v>
      </c>
      <c r="J29" s="116">
        <v>8</v>
      </c>
      <c r="K29" s="117">
        <v>10</v>
      </c>
      <c r="L29" s="113">
        <v>4</v>
      </c>
      <c r="M29" s="114">
        <v>5</v>
      </c>
      <c r="N29" s="118">
        <f t="shared" si="4"/>
        <v>27</v>
      </c>
      <c r="O29" s="119">
        <f t="shared" si="5"/>
        <v>44</v>
      </c>
      <c r="P29" s="120" t="str">
        <f t="shared" si="6"/>
        <v>Ú R</v>
      </c>
      <c r="Q29" s="121" t="s">
        <v>100</v>
      </c>
    </row>
    <row r="30" spans="1:18" ht="19.95" customHeight="1" x14ac:dyDescent="0.25">
      <c r="A30" s="8"/>
      <c r="B30" s="8"/>
      <c r="C30" s="39" t="s">
        <v>4</v>
      </c>
      <c r="D30" s="39"/>
      <c r="E30" s="39"/>
      <c r="F30" s="22">
        <f>AVERAGE(F8:F29)</f>
        <v>17.613636363636363</v>
      </c>
      <c r="G30" s="23">
        <f>AVERAGE(G8:G29)</f>
        <v>12.25</v>
      </c>
      <c r="H30" s="22">
        <f t="shared" ref="H30:O30" si="7">AVERAGE(H8:H29)</f>
        <v>12.75</v>
      </c>
      <c r="I30" s="22">
        <f t="shared" si="7"/>
        <v>42.613636363636367</v>
      </c>
      <c r="J30" s="22">
        <f t="shared" si="7"/>
        <v>9.5909090909090917</v>
      </c>
      <c r="K30" s="22">
        <f t="shared" si="7"/>
        <v>11.484090909090911</v>
      </c>
      <c r="L30" s="22">
        <f t="shared" si="7"/>
        <v>3.6363636363636362</v>
      </c>
      <c r="M30" s="22">
        <f t="shared" si="7"/>
        <v>5.4318181818181817</v>
      </c>
      <c r="N30" s="22">
        <f t="shared" si="7"/>
        <v>30.143181818181812</v>
      </c>
      <c r="O30" s="65">
        <f t="shared" si="7"/>
        <v>72.756818181818161</v>
      </c>
      <c r="P30" s="9"/>
      <c r="Q30" s="8"/>
    </row>
    <row r="31" spans="1:18" ht="19.95" customHeight="1" thickBot="1" x14ac:dyDescent="0.3">
      <c r="C31" s="40" t="s">
        <v>11</v>
      </c>
      <c r="D31" s="40"/>
      <c r="E31" s="40"/>
      <c r="F31" s="10">
        <f>F30*100/F7</f>
        <v>73.390151515151516</v>
      </c>
      <c r="G31" s="24">
        <f>G30*100/G7</f>
        <v>76.5625</v>
      </c>
      <c r="H31" s="10">
        <f t="shared" ref="H31:O31" si="8">H30*100/H7</f>
        <v>63.75</v>
      </c>
      <c r="I31" s="10">
        <f t="shared" si="8"/>
        <v>71.02272727272728</v>
      </c>
      <c r="J31" s="10">
        <f t="shared" si="8"/>
        <v>87.190082644628106</v>
      </c>
      <c r="K31" s="10">
        <f t="shared" si="8"/>
        <v>67.553475935828899</v>
      </c>
      <c r="L31" s="10">
        <f t="shared" si="8"/>
        <v>90.909090909090907</v>
      </c>
      <c r="M31" s="10">
        <f t="shared" si="8"/>
        <v>67.897727272727266</v>
      </c>
      <c r="N31" s="10">
        <f t="shared" si="8"/>
        <v>75.357954545454533</v>
      </c>
      <c r="O31" s="66">
        <f t="shared" si="8"/>
        <v>72.756818181818161</v>
      </c>
      <c r="P31" s="1"/>
      <c r="Q31" s="122" t="s">
        <v>18</v>
      </c>
    </row>
    <row r="32" spans="1:18" ht="19.95" customHeight="1" x14ac:dyDescent="0.25"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1"/>
      <c r="O32" s="1"/>
      <c r="P32" s="1"/>
      <c r="Q32" s="123" t="s">
        <v>105</v>
      </c>
      <c r="R32" s="13"/>
    </row>
    <row r="33" spans="1:16" x14ac:dyDescent="0.25">
      <c r="K33" s="1"/>
      <c r="L33" s="1"/>
      <c r="M33" s="1"/>
      <c r="N33" s="1"/>
      <c r="O33" s="1"/>
      <c r="P33" s="13"/>
    </row>
    <row r="34" spans="1:16" x14ac:dyDescent="0.25">
      <c r="A34" s="1"/>
      <c r="B34" s="1"/>
      <c r="C34" s="5"/>
      <c r="K34" s="16"/>
      <c r="L34" s="13"/>
      <c r="M34" s="13"/>
      <c r="N34" s="13"/>
      <c r="O34" s="13"/>
      <c r="P34" s="1"/>
    </row>
    <row r="35" spans="1:16" x14ac:dyDescent="0.25">
      <c r="A35" s="1"/>
      <c r="B35" s="1"/>
      <c r="C35" s="1"/>
    </row>
    <row r="36" spans="1:16" ht="15" x14ac:dyDescent="0.25">
      <c r="A36" s="1"/>
      <c r="B36" s="1"/>
      <c r="N36" s="3"/>
      <c r="O36" s="1"/>
    </row>
    <row r="37" spans="1:16" x14ac:dyDescent="0.25">
      <c r="A37" s="1"/>
      <c r="B37" s="1"/>
      <c r="C37" s="1"/>
    </row>
    <row r="39" spans="1:16" x14ac:dyDescent="0.25">
      <c r="B39" s="2"/>
    </row>
  </sheetData>
  <sortState ref="B8:Q29">
    <sortCondition descending="1" ref="O8:O29"/>
    <sortCondition descending="1" ref="I8:I29"/>
  </sortState>
  <mergeCells count="22">
    <mergeCell ref="C30:E30"/>
    <mergeCell ref="C31:E31"/>
    <mergeCell ref="G5:G6"/>
    <mergeCell ref="Q4:Q7"/>
    <mergeCell ref="B4:B7"/>
    <mergeCell ref="E4:E7"/>
    <mergeCell ref="D4:D5"/>
    <mergeCell ref="N4:N6"/>
    <mergeCell ref="I5:I6"/>
    <mergeCell ref="H5:H6"/>
    <mergeCell ref="L5:M5"/>
    <mergeCell ref="P4:P6"/>
    <mergeCell ref="J5:K5"/>
    <mergeCell ref="O4:O6"/>
    <mergeCell ref="A1:M1"/>
    <mergeCell ref="A2:M2"/>
    <mergeCell ref="A3:M3"/>
    <mergeCell ref="A4:A7"/>
    <mergeCell ref="C4:C7"/>
    <mergeCell ref="F5:F6"/>
    <mergeCell ref="D6:D7"/>
    <mergeCell ref="J4:M4"/>
  </mergeCells>
  <phoneticPr fontId="0" type="noConversion"/>
  <hyperlinks>
    <hyperlink ref="D24" r:id="rId1"/>
  </hyperlinks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VL KK ChO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Miroslav Kozák</cp:lastModifiedBy>
  <cp:lastPrinted>2022-03-08T18:24:01Z</cp:lastPrinted>
  <dcterms:created xsi:type="dcterms:W3CDTF">2007-01-22T20:18:35Z</dcterms:created>
  <dcterms:modified xsi:type="dcterms:W3CDTF">2026-04-23T14:42:02Z</dcterms:modified>
</cp:coreProperties>
</file>